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INFORMACIÓN DE ANGIE 251011 A 120713\EMMANUEL\Angy 2011\PROSSAPYS\ACCIONES RURALES 2023\AVANCES\MAR 2024\"/>
    </mc:Choice>
  </mc:AlternateContent>
  <xr:revisionPtr revIDLastSave="0" documentId="8_{A9F98D16-2E9F-438F-A258-999863498A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URAL 2023" sheetId="2" r:id="rId1"/>
  </sheets>
  <definedNames>
    <definedName name="_xlnm.Print_Titles" localSheetId="0">'RURAL 2023'!$1:$14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J22" i="2"/>
  <c r="J19" i="2"/>
  <c r="J17" i="2"/>
  <c r="O22" i="2" l="1"/>
  <c r="O23" i="2"/>
  <c r="M17" i="2"/>
  <c r="O17" i="2"/>
  <c r="N18" i="2" l="1"/>
  <c r="P22" i="2" l="1"/>
  <c r="P23" i="2"/>
  <c r="P17" i="2"/>
  <c r="P21" i="2"/>
  <c r="P19" i="2"/>
  <c r="P18" i="2"/>
  <c r="P20" i="2" l="1"/>
  <c r="M18" i="2" l="1"/>
  <c r="M19" i="2"/>
  <c r="M20" i="2"/>
  <c r="M21" i="2"/>
  <c r="M22" i="2"/>
  <c r="M23" i="2"/>
  <c r="P16" i="2" l="1"/>
  <c r="M16" i="2"/>
  <c r="P15" i="2"/>
  <c r="M15" i="2"/>
</calcChain>
</file>

<file path=xl/sharedStrings.xml><?xml version="1.0" encoding="utf-8"?>
<sst xmlns="http://schemas.openxmlformats.org/spreadsheetml/2006/main" count="100" uniqueCount="80">
  <si>
    <t>Reporte correspondiente al mes de:</t>
  </si>
  <si>
    <t>Entidad Federativa:</t>
  </si>
  <si>
    <t>Avance</t>
  </si>
  <si>
    <t>Municipio</t>
  </si>
  <si>
    <t>Localidad</t>
  </si>
  <si>
    <t>Nombre y descripción de la acción</t>
  </si>
  <si>
    <t>Datos de Licitación</t>
  </si>
  <si>
    <t>Físico   (  %  )</t>
  </si>
  <si>
    <t>Financiero Total   (Pesos)</t>
  </si>
  <si>
    <t>Código
Compranet</t>
  </si>
  <si>
    <t>Tipo de
Adjudicación</t>
  </si>
  <si>
    <t>Fecha de
Fallo</t>
  </si>
  <si>
    <t>Fecha de
Inicio</t>
  </si>
  <si>
    <t>Fecha de
Término</t>
  </si>
  <si>
    <t>Importe Total
Contratado</t>
  </si>
  <si>
    <t>Acumulado</t>
  </si>
  <si>
    <t>Avance
Acumulado
Anterior</t>
  </si>
  <si>
    <t>Avance
del Mes</t>
  </si>
  <si>
    <t>Programa de Agua Potable, Drenaje y Tratamiento (PROAGUA) 2023</t>
  </si>
  <si>
    <t>Reporte de avances</t>
  </si>
  <si>
    <t>Acciones para Infraestructura de agua potable, alcantarillado y saneamiento y Desarrollo intregral</t>
  </si>
  <si>
    <t>Fecha de elaboración</t>
  </si>
  <si>
    <t>Día</t>
  </si>
  <si>
    <t>Mes</t>
  </si>
  <si>
    <t>Año</t>
  </si>
  <si>
    <t>Elaboró :</t>
  </si>
  <si>
    <t>Ejecutor :</t>
  </si>
  <si>
    <t>Firmas por parte del Organismo Ejecutor</t>
  </si>
  <si>
    <t>Aprobó :</t>
  </si>
  <si>
    <t xml:space="preserve">ID de la Acción </t>
  </si>
  <si>
    <t>Tabasco</t>
  </si>
  <si>
    <t>23R271</t>
  </si>
  <si>
    <t>Tenosique</t>
  </si>
  <si>
    <t>Ignacio Allende</t>
  </si>
  <si>
    <t>23R273</t>
  </si>
  <si>
    <t>Arq. Armando Padilla Herrera</t>
  </si>
  <si>
    <t>E-2023-00036872</t>
  </si>
  <si>
    <t>E-2023-00036868</t>
  </si>
  <si>
    <t>Comisión Estatal de Agua y Saneamiento (CEAS).</t>
  </si>
  <si>
    <t>Invitación a cuando menos tres personas</t>
  </si>
  <si>
    <t>Director General de la Comisión Estatal de Agua y Saneamiento</t>
  </si>
  <si>
    <t>Lic. Angela Domínguez Pérez</t>
  </si>
  <si>
    <t>Jefa del Departamento de Planes y Programas</t>
  </si>
  <si>
    <t>Macuspana</t>
  </si>
  <si>
    <t>Carmen Serdán</t>
  </si>
  <si>
    <t>Construcción de Planta de Tratamiento de Aguas Residuales de 2.5 lps, en Ejido Ignacio Allende, municipio de Tenosique, Tabasco.</t>
  </si>
  <si>
    <t>Construcción de Sistema de Alcantarillado Sanitario, en Ejido Ignacio Allende, del municipio de Tenosique, Tabasco.</t>
  </si>
  <si>
    <t>Construcción del Sistema de Agua Potable Incluye: Instalación de Planta Potabilizadora de 3 LPS., Interconexión de la Red de Agua Potable que abastece a Carmén Serdán perteneciente al Sector Sureste Municipio de Macuspana, Tabasco.</t>
  </si>
  <si>
    <t>La Isla 1ra. Sección</t>
  </si>
  <si>
    <t>Construcción del Sistema de Agua Potable Incluye: Instalación de Planta Potabilizadora de 2 LPS., Interconexión de la Red de Agua Potable que abastece a la Isla 1ra. Sección perteneciente al Sector Sureste Municipio de Macuspana, Tabasco.</t>
  </si>
  <si>
    <t>La Isla 2da. Sección</t>
  </si>
  <si>
    <t>Construcción del Sistema de Agua Potable Incluye: Instalación de Planta Potabilizadora de 1 LPS., Interconexión de la Red de Agua Potable que abastece a la Isla 2da. Sección, perteneciente al Sector Sureste Municipio de Macuspana, Tabasco.</t>
  </si>
  <si>
    <t>El Congo</t>
  </si>
  <si>
    <t>Construcción del Sistema de Agua Potable Incluye: Instalación de Planta Potabilizadora de 8 LPS., Interconexión de la Red de Agua Potable que abastece a el Congo, perteneciente al Sector Sureste Municipio de Macuspana, Tabasco.</t>
  </si>
  <si>
    <t>Chiquihuite</t>
  </si>
  <si>
    <t>Construcción del Sistema de Agua Potable Incluye: Instalación de Planta Potabilizadora de 1 LPS., Interconexión y Ampliación de la Red de Agua Potable que abastece a Chiquihuite perteneciente al Sector Sureste Municipio de Macuspana, Tabasco.</t>
  </si>
  <si>
    <t>23U2731</t>
  </si>
  <si>
    <t>23U2732</t>
  </si>
  <si>
    <t>23U2733</t>
  </si>
  <si>
    <t>23U2734</t>
  </si>
  <si>
    <t>23U2735</t>
  </si>
  <si>
    <t>Nota:</t>
  </si>
  <si>
    <t>Las 5 acciones del Municipio de Macuspana fueron autorizadas en el Segundo Modificatorio del Anexo Técnico Núm. 01/2023 firmado el día 4 de agosto de 2023.</t>
  </si>
  <si>
    <t>E-2023-00078622</t>
  </si>
  <si>
    <t>E-2023-00078625</t>
  </si>
  <si>
    <t>E-2023-00082602</t>
  </si>
  <si>
    <t>E-2023-00078628</t>
  </si>
  <si>
    <t>E-2023-00078629</t>
  </si>
  <si>
    <t>Rehabilitación del Sistema de Agua Potable de Boca del Cerro, y Ampliación de 5 a 10 l/s para abastecer a las Comunidades San Carlos y Cerro Norte, Municipio de Tenosique, Tabasco.</t>
  </si>
  <si>
    <t xml:space="preserve">Boca del Cerro, San Carlos y Cerro Norte </t>
  </si>
  <si>
    <t>Elaboración de Estudio y Proyecto Ejecutivo para el Sistema de Alcantarillado Sanitario y Planta de Tratamiento de Aguas Residuales en Boca del Cerro, San Carlos y Cerro Norte, del Municipio de Tenosique, Tabasco.</t>
  </si>
  <si>
    <t>Las 2 acciones del Municipio de Tenosique (Rehabilitación y Estudio y Proyecto) fueron autorizadas en el Tercer Modificatorio del Anexo Técnico Núm. 01/2023 firmado el día 26 de septiembre de 2023.</t>
  </si>
  <si>
    <t>E-2023-00108213</t>
  </si>
  <si>
    <t>E-2023-00108232</t>
  </si>
  <si>
    <t>Licitación Pública</t>
  </si>
  <si>
    <t>23R2748</t>
  </si>
  <si>
    <t>23U2747</t>
  </si>
  <si>
    <t>Con el oficio CEASDG/1328-1/2023 de fecha 22 de diciembre se solicitó la Prorroga de 3 acciones: Carmen Serdán del municipio de Macuspana, y las 2 acciones de Tenosique la Rehabilitación y el Estudio y Proyecto de SanCarlos y Cerro Norte, con fecha de termino 15 de marzo de 2024.</t>
  </si>
  <si>
    <t>31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</si>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</sst>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18"/>
      <color theme="1"/>
      <name val="Montserrat"/>
    </font>
    <font>
      <b/>
      <sz val="16"/>
      <name val="Montserrat"/>
    </font>
    <font>
      <sz val="11"/>
      <name val="Montserrat"/>
    </font>
    <font>
      <b/>
      <sz val="11"/>
      <color theme="1"/>
      <name val="Montserrat"/>
    </font>
    <font>
      <sz val="12"/>
      <name val="Montserrat"/>
    </font>
    <font>
      <b/>
      <sz val="13"/>
      <color theme="1"/>
      <name val="Montserrat"/>
    </font>
    <font>
      <sz val="20"/>
      <color theme="1"/>
      <name val="Montserrat"/>
    </font>
    <font>
      <b/>
      <sz val="20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sz val="12"/>
      <color theme="1"/>
      <name val="Montserrat"/>
    </font>
    <font>
      <sz val="14"/>
      <color theme="1"/>
      <name val="Montserrat"/>
    </font>
    <font>
      <sz val="12"/>
      <color indexed="8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BE5F1"/>
        <bgColor rgb="FFDBE5F1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5">
    <xf numFmtId="0" fontId="0" fillId="0" borderId="0" xfId="0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8" fillId="0" borderId="15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15" xfId="0" applyFont="1" applyBorder="1"/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justify" vertical="center" wrapText="1"/>
    </xf>
    <xf numFmtId="14" fontId="17" fillId="0" borderId="27" xfId="0" applyNumberFormat="1" applyFont="1" applyBorder="1" applyAlignment="1">
      <alignment horizontal="center" vertical="center" wrapText="1"/>
    </xf>
    <xf numFmtId="164" fontId="17" fillId="0" borderId="27" xfId="1" applyNumberFormat="1" applyFont="1" applyFill="1" applyBorder="1" applyAlignment="1">
      <alignment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justify" vertical="center" wrapText="1"/>
    </xf>
    <xf numFmtId="14" fontId="17" fillId="0" borderId="33" xfId="0" applyNumberFormat="1" applyFont="1" applyBorder="1" applyAlignment="1">
      <alignment horizontal="center" vertical="center" wrapText="1"/>
    </xf>
    <xf numFmtId="164" fontId="17" fillId="0" borderId="33" xfId="1" applyNumberFormat="1" applyFont="1" applyFill="1" applyBorder="1" applyAlignment="1">
      <alignment vertical="center" wrapText="1"/>
    </xf>
    <xf numFmtId="164" fontId="17" fillId="0" borderId="33" xfId="1" applyNumberFormat="1" applyFont="1" applyBorder="1" applyAlignment="1">
      <alignment vertical="center" wrapText="1"/>
    </xf>
    <xf numFmtId="164" fontId="17" fillId="0" borderId="34" xfId="1" applyNumberFormat="1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justify" vertical="center" wrapText="1"/>
    </xf>
    <xf numFmtId="14" fontId="17" fillId="0" borderId="30" xfId="0" applyNumberFormat="1" applyFont="1" applyBorder="1" applyAlignment="1">
      <alignment horizontal="center" vertical="center" wrapText="1"/>
    </xf>
    <xf numFmtId="164" fontId="17" fillId="0" borderId="30" xfId="1" applyNumberFormat="1" applyFont="1" applyFill="1" applyBorder="1" applyAlignment="1">
      <alignment vertical="center" wrapText="1"/>
    </xf>
    <xf numFmtId="4" fontId="17" fillId="0" borderId="30" xfId="0" applyNumberFormat="1" applyFont="1" applyBorder="1" applyAlignment="1">
      <alignment vertical="center" wrapText="1"/>
    </xf>
    <xf numFmtId="164" fontId="17" fillId="0" borderId="30" xfId="1" applyNumberFormat="1" applyFont="1" applyBorder="1" applyAlignment="1">
      <alignment vertical="center" wrapText="1"/>
    </xf>
    <xf numFmtId="164" fontId="17" fillId="0" borderId="31" xfId="1" applyNumberFormat="1" applyFont="1" applyBorder="1" applyAlignment="1">
      <alignment vertical="center" wrapText="1"/>
    </xf>
    <xf numFmtId="0" fontId="19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17" fillId="0" borderId="33" xfId="0" applyNumberFormat="1" applyFont="1" applyBorder="1" applyAlignment="1">
      <alignment horizontal="center" vertical="center" wrapText="1"/>
    </xf>
    <xf numFmtId="4" fontId="17" fillId="0" borderId="27" xfId="0" applyNumberFormat="1" applyFont="1" applyBorder="1" applyAlignment="1">
      <alignment horizontal="center" vertical="center" wrapText="1"/>
    </xf>
    <xf numFmtId="164" fontId="17" fillId="0" borderId="28" xfId="1" applyNumberFormat="1" applyFont="1" applyFill="1" applyBorder="1" applyAlignment="1">
      <alignment vertical="center" wrapText="1"/>
    </xf>
    <xf numFmtId="164" fontId="17" fillId="0" borderId="34" xfId="1" applyNumberFormat="1" applyFont="1" applyFill="1" applyBorder="1" applyAlignment="1">
      <alignment vertical="center" wrapText="1"/>
    </xf>
    <xf numFmtId="0" fontId="17" fillId="0" borderId="33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/>
    <xf numFmtId="4" fontId="11" fillId="0" borderId="33" xfId="0" applyNumberFormat="1" applyFont="1" applyBorder="1" applyAlignment="1">
      <alignment horizontal="center" vertical="center" wrapText="1"/>
    </xf>
    <xf numFmtId="4" fontId="11" fillId="0" borderId="2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4" fontId="11" fillId="0" borderId="3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justify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89150</xdr:colOff>
      <xdr:row>0</xdr:row>
      <xdr:rowOff>0</xdr:rowOff>
    </xdr:from>
    <xdr:ext cx="4486672" cy="539750"/>
    <xdr:pic>
      <xdr:nvPicPr>
        <xdr:cNvPr id="2" name="image1.png">
          <a:extLst>
            <a:ext uri="{FF2B5EF4-FFF2-40B4-BE49-F238E27FC236}">
              <a16:creationId xmlns:a16="http://schemas.microsoft.com/office/drawing/2014/main" id="{98E3C5A8-45E2-42D8-9317-258082E8D1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0" y="0"/>
          <a:ext cx="4486672" cy="5397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257739</xdr:colOff>
      <xdr:row>0</xdr:row>
      <xdr:rowOff>33619</xdr:rowOff>
    </xdr:from>
    <xdr:to>
      <xdr:col>15</xdr:col>
      <xdr:colOff>116136</xdr:colOff>
      <xdr:row>2</xdr:row>
      <xdr:rowOff>121099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13B400-18A4-44F5-A3FD-CAA592B6D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00298" y="33619"/>
          <a:ext cx="2061881" cy="647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13" zoomScale="89" zoomScaleNormal="89" workbookViewId="0">
      <selection activeCell="R15" sqref="R15"/>
    </sheetView>
  </sheetViews>
  <sheetFormatPr baseColWidth="10" defaultRowHeight="18" x14ac:dyDescent="0.35"/>
  <cols>
    <col min="1" max="1" width="12" style="15" customWidth="1"/>
    <col min="2" max="2" width="14.85546875" style="8" customWidth="1"/>
    <col min="3" max="3" width="15.140625" style="8" customWidth="1"/>
    <col min="4" max="4" width="50.5703125" style="8" customWidth="1"/>
    <col min="5" max="5" width="23.7109375" style="8" customWidth="1"/>
    <col min="6" max="6" width="14.28515625" style="8" customWidth="1"/>
    <col min="7" max="7" width="14.5703125" style="8" customWidth="1"/>
    <col min="8" max="8" width="14.5703125" style="8" bestFit="1" customWidth="1"/>
    <col min="9" max="9" width="13.7109375" style="8" bestFit="1" customWidth="1"/>
    <col min="10" max="10" width="17.140625" style="8" bestFit="1" customWidth="1"/>
    <col min="11" max="11" width="13.42578125" style="8" customWidth="1"/>
    <col min="12" max="12" width="11.5703125" style="8" bestFit="1" customWidth="1"/>
    <col min="13" max="13" width="13" style="8" customWidth="1"/>
    <col min="14" max="16" width="16.42578125" style="8" bestFit="1" customWidth="1"/>
    <col min="17" max="16384" width="11.42578125" style="8"/>
  </cols>
  <sheetData>
    <row r="1" spans="1:16" ht="13.5" customHeight="1" x14ac:dyDescent="0.3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16" ht="30.75" x14ac:dyDescent="0.55000000000000004">
      <c r="A2" s="9"/>
      <c r="D2" s="79" t="s">
        <v>18</v>
      </c>
      <c r="E2" s="79"/>
      <c r="F2" s="79"/>
      <c r="G2" s="79"/>
      <c r="H2" s="79"/>
      <c r="I2" s="79"/>
      <c r="J2" s="79"/>
      <c r="K2" s="79"/>
      <c r="L2" s="79"/>
      <c r="M2" s="79"/>
      <c r="P2" s="10"/>
    </row>
    <row r="3" spans="1:16" ht="12" customHeight="1" x14ac:dyDescent="0.55000000000000004">
      <c r="A3" s="9"/>
      <c r="D3" s="36"/>
      <c r="E3" s="36"/>
      <c r="F3" s="36"/>
      <c r="G3" s="36"/>
      <c r="H3" s="36"/>
      <c r="I3" s="36"/>
      <c r="J3" s="36"/>
      <c r="K3" s="36"/>
      <c r="L3" s="36"/>
      <c r="M3" s="36"/>
      <c r="P3" s="10"/>
    </row>
    <row r="4" spans="1:16" ht="30.75" x14ac:dyDescent="0.55000000000000004">
      <c r="A4" s="9"/>
      <c r="D4" s="80" t="s">
        <v>19</v>
      </c>
      <c r="E4" s="80"/>
      <c r="F4" s="80"/>
      <c r="G4" s="80"/>
      <c r="H4" s="80"/>
      <c r="I4" s="80"/>
      <c r="J4" s="80"/>
      <c r="K4" s="80"/>
      <c r="L4" s="80"/>
      <c r="M4" s="80"/>
      <c r="N4" s="81" t="s">
        <v>21</v>
      </c>
      <c r="O4" s="82"/>
      <c r="P4" s="83"/>
    </row>
    <row r="5" spans="1:16" ht="12" customHeight="1" x14ac:dyDescent="0.35">
      <c r="A5" s="9"/>
      <c r="N5" s="1" t="s">
        <v>22</v>
      </c>
      <c r="O5" s="1" t="s">
        <v>23</v>
      </c>
      <c r="P5" s="2" t="s">
        <v>24</v>
      </c>
    </row>
    <row r="6" spans="1:16" ht="27.75" x14ac:dyDescent="0.5">
      <c r="A6" s="9"/>
      <c r="D6" s="84" t="s">
        <v>20</v>
      </c>
      <c r="E6" s="84"/>
      <c r="F6" s="84"/>
      <c r="G6" s="84"/>
      <c r="H6" s="84"/>
      <c r="I6" s="84"/>
      <c r="J6" s="84"/>
      <c r="K6" s="84"/>
      <c r="L6" s="84"/>
      <c r="M6" s="84"/>
      <c r="N6" s="3" t="s">
        <v>78</v>
      </c>
      <c r="O6" s="67" t="s">
        <v>79</v>
      </c>
      <c r="P6" s="4">
        <v>2024</v>
      </c>
    </row>
    <row r="7" spans="1:16" ht="12.75" customHeight="1" thickBot="1" x14ac:dyDescent="0.5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ht="18.75" x14ac:dyDescent="0.35">
      <c r="B8" s="16"/>
    </row>
    <row r="9" spans="1:16" ht="25.5" customHeight="1" thickBot="1" x14ac:dyDescent="0.4">
      <c r="B9" s="20" t="s">
        <v>1</v>
      </c>
      <c r="C9" s="21" t="s">
        <v>30</v>
      </c>
    </row>
    <row r="10" spans="1:16" ht="25.5" customHeight="1" thickBot="1" x14ac:dyDescent="0.4">
      <c r="K10" s="22" t="s">
        <v>0</v>
      </c>
      <c r="L10" s="23"/>
      <c r="M10" s="24"/>
      <c r="N10" s="85" t="s">
        <v>79</v>
      </c>
      <c r="O10" s="85"/>
      <c r="P10" s="86"/>
    </row>
    <row r="11" spans="1:16" ht="21" thickBot="1" x14ac:dyDescent="0.4">
      <c r="B11" s="20" t="s">
        <v>26</v>
      </c>
      <c r="C11" s="21" t="s">
        <v>38</v>
      </c>
    </row>
    <row r="12" spans="1:16" ht="19.5" thickBot="1" x14ac:dyDescent="0.4">
      <c r="B12" s="17"/>
      <c r="C12" s="17"/>
      <c r="D12" s="18"/>
      <c r="K12" s="73" t="s">
        <v>2</v>
      </c>
      <c r="L12" s="74"/>
      <c r="M12" s="74"/>
      <c r="N12" s="74"/>
      <c r="O12" s="74"/>
      <c r="P12" s="75"/>
    </row>
    <row r="13" spans="1:16" ht="18.75" customHeight="1" thickBot="1" x14ac:dyDescent="0.4">
      <c r="A13" s="87" t="s">
        <v>29</v>
      </c>
      <c r="B13" s="89" t="s">
        <v>3</v>
      </c>
      <c r="C13" s="91" t="s">
        <v>4</v>
      </c>
      <c r="D13" s="93" t="s">
        <v>5</v>
      </c>
      <c r="E13" s="69" t="s">
        <v>6</v>
      </c>
      <c r="F13" s="70"/>
      <c r="G13" s="70"/>
      <c r="H13" s="70"/>
      <c r="I13" s="70"/>
      <c r="J13" s="71"/>
      <c r="K13" s="69" t="s">
        <v>7</v>
      </c>
      <c r="L13" s="70"/>
      <c r="M13" s="71"/>
      <c r="N13" s="69" t="s">
        <v>8</v>
      </c>
      <c r="O13" s="70"/>
      <c r="P13" s="71"/>
    </row>
    <row r="14" spans="1:16" ht="50.25" customHeight="1" thickBot="1" x14ac:dyDescent="0.4">
      <c r="A14" s="88"/>
      <c r="B14" s="90"/>
      <c r="C14" s="92"/>
      <c r="D14" s="94"/>
      <c r="E14" s="25" t="s">
        <v>9</v>
      </c>
      <c r="F14" s="26" t="s">
        <v>10</v>
      </c>
      <c r="G14" s="26" t="s">
        <v>11</v>
      </c>
      <c r="H14" s="26" t="s">
        <v>12</v>
      </c>
      <c r="I14" s="26" t="s">
        <v>13</v>
      </c>
      <c r="J14" s="27" t="s">
        <v>14</v>
      </c>
      <c r="K14" s="25" t="s">
        <v>16</v>
      </c>
      <c r="L14" s="26" t="s">
        <v>17</v>
      </c>
      <c r="M14" s="27" t="s">
        <v>15</v>
      </c>
      <c r="N14" s="25" t="s">
        <v>16</v>
      </c>
      <c r="O14" s="26" t="s">
        <v>17</v>
      </c>
      <c r="P14" s="27" t="s">
        <v>15</v>
      </c>
    </row>
    <row r="15" spans="1:16" s="19" customFormat="1" ht="122.25" customHeight="1" x14ac:dyDescent="0.25">
      <c r="A15" s="37" t="s">
        <v>31</v>
      </c>
      <c r="B15" s="38" t="s">
        <v>32</v>
      </c>
      <c r="C15" s="38" t="s">
        <v>33</v>
      </c>
      <c r="D15" s="39" t="s">
        <v>46</v>
      </c>
      <c r="E15" s="38" t="s">
        <v>36</v>
      </c>
      <c r="F15" s="38" t="s">
        <v>39</v>
      </c>
      <c r="G15" s="40">
        <v>45126</v>
      </c>
      <c r="H15" s="40">
        <v>45145</v>
      </c>
      <c r="I15" s="40">
        <v>45279</v>
      </c>
      <c r="J15" s="41">
        <v>6642815.0499999998</v>
      </c>
      <c r="K15" s="60">
        <v>100</v>
      </c>
      <c r="L15" s="66">
        <v>0</v>
      </c>
      <c r="M15" s="60">
        <f>K15+L15</f>
        <v>100</v>
      </c>
      <c r="N15" s="41">
        <v>6642815.0499999998</v>
      </c>
      <c r="O15" s="41">
        <v>0</v>
      </c>
      <c r="P15" s="61">
        <f>N15+O15</f>
        <v>6642815.0499999998</v>
      </c>
    </row>
    <row r="16" spans="1:16" s="19" customFormat="1" ht="122.25" customHeight="1" x14ac:dyDescent="0.25">
      <c r="A16" s="42" t="s">
        <v>34</v>
      </c>
      <c r="B16" s="43" t="s">
        <v>32</v>
      </c>
      <c r="C16" s="43" t="s">
        <v>33</v>
      </c>
      <c r="D16" s="44" t="s">
        <v>45</v>
      </c>
      <c r="E16" s="43" t="s">
        <v>37</v>
      </c>
      <c r="F16" s="43" t="s">
        <v>39</v>
      </c>
      <c r="G16" s="45">
        <v>45126</v>
      </c>
      <c r="H16" s="45">
        <v>45145</v>
      </c>
      <c r="I16" s="45">
        <v>45279</v>
      </c>
      <c r="J16" s="46">
        <v>3817365.49</v>
      </c>
      <c r="K16" s="59">
        <v>100</v>
      </c>
      <c r="L16" s="65">
        <v>0</v>
      </c>
      <c r="M16" s="59">
        <f>K16+L16</f>
        <v>100</v>
      </c>
      <c r="N16" s="46">
        <v>3817365.49</v>
      </c>
      <c r="O16" s="46">
        <v>0</v>
      </c>
      <c r="P16" s="62">
        <f>N16+O16</f>
        <v>3817365.49</v>
      </c>
    </row>
    <row r="17" spans="1:16" s="19" customFormat="1" ht="131.25" x14ac:dyDescent="0.25">
      <c r="A17" s="57" t="s">
        <v>56</v>
      </c>
      <c r="B17" s="43" t="s">
        <v>43</v>
      </c>
      <c r="C17" s="43" t="s">
        <v>44</v>
      </c>
      <c r="D17" s="44" t="s">
        <v>47</v>
      </c>
      <c r="E17" s="43" t="s">
        <v>63</v>
      </c>
      <c r="F17" s="43" t="s">
        <v>39</v>
      </c>
      <c r="G17" s="45">
        <v>45196</v>
      </c>
      <c r="H17" s="45">
        <v>45211</v>
      </c>
      <c r="I17" s="45">
        <v>45290</v>
      </c>
      <c r="J17" s="46">
        <f>2825763.63+452122.18</f>
        <v>3277885.81</v>
      </c>
      <c r="K17" s="65">
        <v>92</v>
      </c>
      <c r="L17" s="65">
        <v>8</v>
      </c>
      <c r="M17" s="59">
        <f>K17+L17</f>
        <v>100</v>
      </c>
      <c r="N17" s="47">
        <v>2730760.48</v>
      </c>
      <c r="O17" s="46">
        <f>182667.08+364444.33</f>
        <v>547111.41</v>
      </c>
      <c r="P17" s="48">
        <f>N17+O17</f>
        <v>3277871.89</v>
      </c>
    </row>
    <row r="18" spans="1:16" s="19" customFormat="1" ht="131.25" x14ac:dyDescent="0.25">
      <c r="A18" s="57" t="s">
        <v>57</v>
      </c>
      <c r="B18" s="43" t="s">
        <v>43</v>
      </c>
      <c r="C18" s="43" t="s">
        <v>48</v>
      </c>
      <c r="D18" s="44" t="s">
        <v>49</v>
      </c>
      <c r="E18" s="43" t="s">
        <v>64</v>
      </c>
      <c r="F18" s="43" t="s">
        <v>39</v>
      </c>
      <c r="G18" s="45">
        <v>45196</v>
      </c>
      <c r="H18" s="45">
        <v>45211</v>
      </c>
      <c r="I18" s="45">
        <v>45290</v>
      </c>
      <c r="J18" s="46">
        <v>3572256.77</v>
      </c>
      <c r="K18" s="65">
        <v>100</v>
      </c>
      <c r="L18" s="65">
        <v>0</v>
      </c>
      <c r="M18" s="59">
        <f t="shared" ref="M18:M23" si="0">K18+L18</f>
        <v>100</v>
      </c>
      <c r="N18" s="47">
        <f>1302229.72+2270027.05</f>
        <v>3572256.7699999996</v>
      </c>
      <c r="O18" s="46">
        <v>0</v>
      </c>
      <c r="P18" s="48">
        <f t="shared" ref="P18:P23" si="1">N18+O18</f>
        <v>3572256.7699999996</v>
      </c>
    </row>
    <row r="19" spans="1:16" s="19" customFormat="1" ht="131.25" x14ac:dyDescent="0.25">
      <c r="A19" s="57" t="s">
        <v>58</v>
      </c>
      <c r="B19" s="43" t="s">
        <v>43</v>
      </c>
      <c r="C19" s="43" t="s">
        <v>50</v>
      </c>
      <c r="D19" s="44" t="s">
        <v>51</v>
      </c>
      <c r="E19" s="43" t="s">
        <v>65</v>
      </c>
      <c r="F19" s="43" t="s">
        <v>39</v>
      </c>
      <c r="G19" s="45">
        <v>45202</v>
      </c>
      <c r="H19" s="45">
        <v>45217</v>
      </c>
      <c r="I19" s="45">
        <v>45291</v>
      </c>
      <c r="J19" s="46">
        <f>3634760.3+581561.65</f>
        <v>4216321.95</v>
      </c>
      <c r="K19" s="65">
        <v>100</v>
      </c>
      <c r="L19" s="65">
        <v>0</v>
      </c>
      <c r="M19" s="59">
        <f t="shared" si="0"/>
        <v>100</v>
      </c>
      <c r="N19" s="47">
        <v>4216321.95</v>
      </c>
      <c r="O19" s="46">
        <v>0</v>
      </c>
      <c r="P19" s="48">
        <f t="shared" si="1"/>
        <v>4216321.95</v>
      </c>
    </row>
    <row r="20" spans="1:16" s="19" customFormat="1" ht="122.25" customHeight="1" x14ac:dyDescent="0.25">
      <c r="A20" s="57" t="s">
        <v>59</v>
      </c>
      <c r="B20" s="43" t="s">
        <v>43</v>
      </c>
      <c r="C20" s="43" t="s">
        <v>52</v>
      </c>
      <c r="D20" s="44" t="s">
        <v>53</v>
      </c>
      <c r="E20" s="43" t="s">
        <v>66</v>
      </c>
      <c r="F20" s="43" t="s">
        <v>39</v>
      </c>
      <c r="G20" s="45">
        <v>45196</v>
      </c>
      <c r="H20" s="45">
        <v>45211</v>
      </c>
      <c r="I20" s="45">
        <v>45291</v>
      </c>
      <c r="J20" s="46">
        <v>2763716.67</v>
      </c>
      <c r="K20" s="65">
        <v>100</v>
      </c>
      <c r="L20" s="65">
        <v>0</v>
      </c>
      <c r="M20" s="59">
        <f t="shared" si="0"/>
        <v>100</v>
      </c>
      <c r="N20" s="47">
        <v>2763716.67</v>
      </c>
      <c r="O20" s="46">
        <v>0</v>
      </c>
      <c r="P20" s="48">
        <f t="shared" si="1"/>
        <v>2763716.67</v>
      </c>
    </row>
    <row r="21" spans="1:16" s="19" customFormat="1" ht="131.25" x14ac:dyDescent="0.25">
      <c r="A21" s="57" t="s">
        <v>60</v>
      </c>
      <c r="B21" s="43" t="s">
        <v>43</v>
      </c>
      <c r="C21" s="43" t="s">
        <v>54</v>
      </c>
      <c r="D21" s="44" t="s">
        <v>55</v>
      </c>
      <c r="E21" s="43" t="s">
        <v>67</v>
      </c>
      <c r="F21" s="43" t="s">
        <v>39</v>
      </c>
      <c r="G21" s="45">
        <v>45196</v>
      </c>
      <c r="H21" s="45">
        <v>45211</v>
      </c>
      <c r="I21" s="45">
        <v>45291</v>
      </c>
      <c r="J21" s="46">
        <v>3991071.55</v>
      </c>
      <c r="K21" s="65">
        <v>100</v>
      </c>
      <c r="L21" s="65">
        <v>0</v>
      </c>
      <c r="M21" s="59">
        <f t="shared" si="0"/>
        <v>100</v>
      </c>
      <c r="N21" s="47">
        <v>3991071.55</v>
      </c>
      <c r="O21" s="46">
        <v>0</v>
      </c>
      <c r="P21" s="48">
        <f t="shared" si="1"/>
        <v>3991071.55</v>
      </c>
    </row>
    <row r="22" spans="1:16" s="19" customFormat="1" ht="98.25" customHeight="1" x14ac:dyDescent="0.25">
      <c r="A22" s="63" t="s">
        <v>76</v>
      </c>
      <c r="B22" s="43" t="s">
        <v>32</v>
      </c>
      <c r="C22" s="43" t="s">
        <v>69</v>
      </c>
      <c r="D22" s="44" t="s">
        <v>68</v>
      </c>
      <c r="E22" s="43" t="s">
        <v>73</v>
      </c>
      <c r="F22" s="43" t="s">
        <v>74</v>
      </c>
      <c r="G22" s="45">
        <v>45253</v>
      </c>
      <c r="H22" s="45">
        <v>45261</v>
      </c>
      <c r="I22" s="45">
        <v>45290</v>
      </c>
      <c r="J22" s="46">
        <f>4925719.06+4925719.06</f>
        <v>9851438.1199999992</v>
      </c>
      <c r="K22" s="59">
        <v>81</v>
      </c>
      <c r="L22" s="65">
        <v>19</v>
      </c>
      <c r="M22" s="59">
        <f t="shared" si="0"/>
        <v>100</v>
      </c>
      <c r="N22" s="47">
        <v>5061999.32</v>
      </c>
      <c r="O22" s="46">
        <f>1477869.08+1477869.08+327141.79+327141.79+440397.08+440397.08+149238.17+149238.18</f>
        <v>4789292.25</v>
      </c>
      <c r="P22" s="48">
        <f t="shared" si="1"/>
        <v>9851291.5700000003</v>
      </c>
    </row>
    <row r="23" spans="1:16" s="19" customFormat="1" ht="112.5" x14ac:dyDescent="0.25">
      <c r="A23" s="63" t="s">
        <v>75</v>
      </c>
      <c r="B23" s="43" t="s">
        <v>32</v>
      </c>
      <c r="C23" s="43" t="s">
        <v>69</v>
      </c>
      <c r="D23" s="44" t="s">
        <v>70</v>
      </c>
      <c r="E23" s="43" t="s">
        <v>72</v>
      </c>
      <c r="F23" s="43" t="s">
        <v>39</v>
      </c>
      <c r="G23" s="45">
        <v>45247</v>
      </c>
      <c r="H23" s="45">
        <v>45261</v>
      </c>
      <c r="I23" s="45">
        <v>45290</v>
      </c>
      <c r="J23" s="46">
        <f>438143.85+292095.9</f>
        <v>730239.75</v>
      </c>
      <c r="K23" s="65">
        <v>80</v>
      </c>
      <c r="L23" s="68">
        <v>20</v>
      </c>
      <c r="M23" s="59">
        <f t="shared" si="0"/>
        <v>100</v>
      </c>
      <c r="N23" s="47">
        <v>287216.65000000002</v>
      </c>
      <c r="O23" s="46">
        <f>265813.86+177209.24</f>
        <v>443023.1</v>
      </c>
      <c r="P23" s="48">
        <f t="shared" si="1"/>
        <v>730239.75</v>
      </c>
    </row>
    <row r="24" spans="1:16" s="19" customFormat="1" ht="18.75" customHeight="1" thickBot="1" x14ac:dyDescent="0.3">
      <c r="A24" s="49"/>
      <c r="B24" s="50"/>
      <c r="C24" s="50"/>
      <c r="D24" s="51"/>
      <c r="E24" s="50"/>
      <c r="F24" s="50"/>
      <c r="G24" s="52"/>
      <c r="H24" s="52"/>
      <c r="I24" s="52"/>
      <c r="J24" s="53"/>
      <c r="K24" s="54"/>
      <c r="L24" s="54"/>
      <c r="M24" s="54"/>
      <c r="N24" s="55"/>
      <c r="O24" s="53"/>
      <c r="P24" s="56"/>
    </row>
    <row r="25" spans="1:16" ht="7.5" customHeight="1" x14ac:dyDescent="0.35"/>
    <row r="26" spans="1:16" x14ac:dyDescent="0.35">
      <c r="A26" s="34" t="s">
        <v>61</v>
      </c>
      <c r="B26" s="58" t="s">
        <v>62</v>
      </c>
      <c r="C26" s="34"/>
      <c r="D26" s="34"/>
      <c r="E26" s="34"/>
      <c r="P26" s="64"/>
    </row>
    <row r="27" spans="1:16" x14ac:dyDescent="0.35">
      <c r="A27" s="34"/>
      <c r="B27" s="58" t="s">
        <v>71</v>
      </c>
      <c r="C27" s="34"/>
      <c r="D27" s="34"/>
      <c r="E27" s="34"/>
    </row>
    <row r="28" spans="1:16" ht="36.75" customHeight="1" x14ac:dyDescent="0.35">
      <c r="B28" s="78" t="s">
        <v>77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16" ht="18.75" x14ac:dyDescent="0.35">
      <c r="A29" s="28" t="s">
        <v>27</v>
      </c>
      <c r="B29" s="34"/>
      <c r="C29" s="34"/>
      <c r="D29" s="34"/>
      <c r="E29" s="34"/>
    </row>
    <row r="30" spans="1:16" x14ac:dyDescent="0.35">
      <c r="A30" s="34"/>
      <c r="B30" s="34"/>
      <c r="C30" s="34"/>
      <c r="D30" s="34"/>
      <c r="E30" s="34"/>
    </row>
    <row r="31" spans="1:16" x14ac:dyDescent="0.35">
      <c r="A31" s="34"/>
      <c r="B31" s="34"/>
      <c r="C31" s="34"/>
      <c r="D31" s="34"/>
      <c r="E31" s="34"/>
    </row>
    <row r="32" spans="1:16" x14ac:dyDescent="0.35">
      <c r="A32" s="34"/>
      <c r="B32" s="34"/>
      <c r="C32" s="34"/>
      <c r="D32" s="34"/>
      <c r="E32" s="34"/>
    </row>
    <row r="34" spans="1:13" ht="18.75" x14ac:dyDescent="0.35">
      <c r="B34" s="29"/>
      <c r="C34" s="29"/>
      <c r="D34" s="29"/>
    </row>
    <row r="36" spans="1:13" s="30" customFormat="1" ht="21.75" x14ac:dyDescent="0.4">
      <c r="A36" s="31"/>
      <c r="C36" s="31"/>
      <c r="D36" s="32" t="s">
        <v>25</v>
      </c>
      <c r="I36" s="31"/>
      <c r="J36" s="77" t="s">
        <v>28</v>
      </c>
      <c r="K36" s="77"/>
      <c r="L36" s="77"/>
      <c r="M36" s="77"/>
    </row>
    <row r="37" spans="1:13" s="30" customFormat="1" ht="21.75" x14ac:dyDescent="0.4">
      <c r="A37" s="31"/>
      <c r="C37" s="31"/>
      <c r="I37" s="31"/>
    </row>
    <row r="38" spans="1:13" s="30" customFormat="1" ht="21.75" x14ac:dyDescent="0.4">
      <c r="A38" s="31"/>
      <c r="C38" s="31"/>
      <c r="I38" s="31"/>
    </row>
    <row r="39" spans="1:13" s="30" customFormat="1" ht="21.75" x14ac:dyDescent="0.4">
      <c r="A39" s="31"/>
      <c r="C39" s="31"/>
      <c r="I39" s="31"/>
    </row>
    <row r="40" spans="1:13" s="30" customFormat="1" ht="22.5" thickBot="1" x14ac:dyDescent="0.45">
      <c r="A40" s="31"/>
      <c r="C40" s="31"/>
      <c r="D40" s="33"/>
      <c r="J40" s="33"/>
      <c r="K40" s="33"/>
      <c r="L40" s="33"/>
      <c r="M40" s="33"/>
    </row>
    <row r="41" spans="1:13" s="30" customFormat="1" ht="21.75" x14ac:dyDescent="0.4">
      <c r="A41" s="31"/>
      <c r="C41" s="31"/>
      <c r="D41" s="32" t="s">
        <v>41</v>
      </c>
      <c r="I41" s="31"/>
      <c r="J41" s="76" t="s">
        <v>35</v>
      </c>
      <c r="K41" s="76"/>
      <c r="L41" s="76"/>
      <c r="M41" s="76"/>
    </row>
    <row r="42" spans="1:13" ht="45.75" customHeight="1" x14ac:dyDescent="0.4">
      <c r="D42" s="35" t="s">
        <v>42</v>
      </c>
      <c r="J42" s="72" t="s">
        <v>40</v>
      </c>
      <c r="K42" s="72"/>
      <c r="L42" s="72"/>
      <c r="M42" s="72"/>
    </row>
  </sheetData>
  <mergeCells count="17">
    <mergeCell ref="A13:A14"/>
    <mergeCell ref="B13:B14"/>
    <mergeCell ref="C13:C14"/>
    <mergeCell ref="D13:D14"/>
    <mergeCell ref="E13:J13"/>
    <mergeCell ref="D2:M2"/>
    <mergeCell ref="D4:M4"/>
    <mergeCell ref="N4:P4"/>
    <mergeCell ref="D6:M6"/>
    <mergeCell ref="N10:P10"/>
    <mergeCell ref="K13:M13"/>
    <mergeCell ref="J42:M42"/>
    <mergeCell ref="K12:P12"/>
    <mergeCell ref="J41:M41"/>
    <mergeCell ref="J36:M36"/>
    <mergeCell ref="N13:P13"/>
    <mergeCell ref="B28:P28"/>
  </mergeCells>
  <conditionalFormatting sqref="A23">
    <cfRule type="containsText" dxfId="11" priority="11" operator="containsText" text="CS">
      <formula>NOT(ISERROR(SEARCH("CS",A23)))</formula>
    </cfRule>
    <cfRule type="containsText" dxfId="10" priority="12" operator="containsText" text="AS">
      <formula>NOT(ISERROR(SEARCH("AS",A23)))</formula>
    </cfRule>
  </conditionalFormatting>
  <conditionalFormatting sqref="A23">
    <cfRule type="containsText" dxfId="9" priority="9" operator="containsText" text="CS">
      <formula>NOT(ISERROR(SEARCH("CS",A23)))</formula>
    </cfRule>
    <cfRule type="containsText" dxfId="8" priority="10" operator="containsText" text="AS">
      <formula>NOT(ISERROR(SEARCH("AS",A23)))</formula>
    </cfRule>
  </conditionalFormatting>
  <conditionalFormatting sqref="A23">
    <cfRule type="containsText" dxfId="7" priority="7" operator="containsText" text="CS">
      <formula>NOT(ISERROR(SEARCH("CS",A23)))</formula>
    </cfRule>
    <cfRule type="containsText" dxfId="6" priority="8" operator="containsText" text="AS">
      <formula>NOT(ISERROR(SEARCH("AS",A23)))</formula>
    </cfRule>
  </conditionalFormatting>
  <conditionalFormatting sqref="A22">
    <cfRule type="containsText" dxfId="5" priority="5" operator="containsText" text="CS">
      <formula>NOT(ISERROR(SEARCH("CS",A22)))</formula>
    </cfRule>
    <cfRule type="containsText" dxfId="4" priority="6" operator="containsText" text="AS">
      <formula>NOT(ISERROR(SEARCH("AS",A22)))</formula>
    </cfRule>
  </conditionalFormatting>
  <conditionalFormatting sqref="A22">
    <cfRule type="containsText" dxfId="3" priority="3" operator="containsText" text="CS">
      <formula>NOT(ISERROR(SEARCH("CS",A22)))</formula>
    </cfRule>
    <cfRule type="containsText" dxfId="2" priority="4" operator="containsText" text="AS">
      <formula>NOT(ISERROR(SEARCH("AS",A22)))</formula>
    </cfRule>
  </conditionalFormatting>
  <conditionalFormatting sqref="A22">
    <cfRule type="containsText" dxfId="1" priority="1" operator="containsText" text="CS">
      <formula>NOT(ISERROR(SEARCH("CS",A22)))</formula>
    </cfRule>
    <cfRule type="containsText" dxfId="0" priority="2" operator="containsText" text="AS">
      <formula>NOT(ISERROR(SEARCH("AS",A22)))</formula>
    </cfRule>
  </conditionalFormatting>
  <pageMargins left="0.19685039370078741" right="0.39370078740157483" top="0.78740157480314965" bottom="0.39370078740157483" header="0.31496062992125984" footer="0.31496062992125984"/>
  <pageSetup scale="47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RURAL 2023</vt:lpstr>
      <vt:lpstr>'RURAL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Angela Dominguez Perez</cp:lastModifiedBy>
  <cp:lastPrinted>2024-07-20T16:58:51Z</cp:lastPrinted>
  <dcterms:created xsi:type="dcterms:W3CDTF">2023-06-16T00:05:17Z</dcterms:created>
  <dcterms:modified xsi:type="dcterms:W3CDTF">2024-07-20T16:59:38Z</dcterms:modified>
</cp:coreProperties>
</file>